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3256" windowHeight="14616"/>
  </bookViews>
  <sheets>
    <sheet name="Stavba" sheetId="1" r:id="rId1"/>
    <sheet name="VzorPolozky" sheetId="10" state="hidden" r:id="rId2"/>
    <sheet name="D.02 D.02.1.07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'D.02 D.02.1.07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'D.02 D.02.1.07 Pol'!$A$1:$Y$36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/>
  <c r="G42"/>
  <c r="F42"/>
  <c r="G41"/>
  <c r="H41" s="1"/>
  <c r="I41" s="1"/>
  <c r="F41"/>
  <c r="G39"/>
  <c r="H39" s="1"/>
  <c r="I39" s="1"/>
  <c r="I43" s="1"/>
  <c r="F39"/>
  <c r="F43" s="1"/>
  <c r="G35" i="12"/>
  <c r="G8"/>
  <c r="G9"/>
  <c r="I9"/>
  <c r="K9"/>
  <c r="M9"/>
  <c r="O9"/>
  <c r="Q9"/>
  <c r="Q8" s="1"/>
  <c r="V9"/>
  <c r="V8" s="1"/>
  <c r="G16"/>
  <c r="AF35" s="1"/>
  <c r="I16"/>
  <c r="K16"/>
  <c r="O16"/>
  <c r="O8" s="1"/>
  <c r="Q16"/>
  <c r="V16"/>
  <c r="G19"/>
  <c r="I19"/>
  <c r="K19"/>
  <c r="M19"/>
  <c r="O19"/>
  <c r="Q19"/>
  <c r="V19"/>
  <c r="G22"/>
  <c r="M22" s="1"/>
  <c r="I22"/>
  <c r="K22"/>
  <c r="O22"/>
  <c r="Q22"/>
  <c r="V22"/>
  <c r="G25"/>
  <c r="I25"/>
  <c r="I8" s="1"/>
  <c r="K25"/>
  <c r="K8" s="1"/>
  <c r="M25"/>
  <c r="O25"/>
  <c r="Q25"/>
  <c r="V25"/>
  <c r="G28"/>
  <c r="M28" s="1"/>
  <c r="I28"/>
  <c r="K28"/>
  <c r="O28"/>
  <c r="Q28"/>
  <c r="V28"/>
  <c r="G31"/>
  <c r="M31" s="1"/>
  <c r="I31"/>
  <c r="K31"/>
  <c r="O31"/>
  <c r="Q31"/>
  <c r="V31"/>
  <c r="AE35"/>
  <c r="I20" i="1"/>
  <c r="I19"/>
  <c r="I18"/>
  <c r="I17"/>
  <c r="I16"/>
  <c r="I54"/>
  <c r="J53" s="1"/>
  <c r="J54" s="1"/>
  <c r="H40"/>
  <c r="G43" l="1"/>
  <c r="G25" s="1"/>
  <c r="A25" s="1"/>
  <c r="H42"/>
  <c r="I42" s="1"/>
  <c r="A26"/>
  <c r="G26"/>
  <c r="G28"/>
  <c r="H43"/>
  <c r="G23"/>
  <c r="M16" i="12"/>
  <c r="M8" s="1"/>
  <c r="J39" i="1"/>
  <c r="J43" s="1"/>
  <c r="J42"/>
  <c r="J41"/>
  <c r="I21"/>
  <c r="J28"/>
  <c r="J26"/>
  <c r="G38"/>
  <c r="F38"/>
  <c r="J23"/>
  <c r="J24"/>
  <c r="J25"/>
  <c r="J27"/>
  <c r="E24"/>
  <c r="E26"/>
  <c r="A23" l="1"/>
  <c r="A24" l="1"/>
  <c r="G24"/>
  <c r="A27" s="1"/>
  <c r="A29" l="1"/>
  <c r="G29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Zdeněk Burda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<sst xmlns="http://schemas.openxmlformats.org/spreadsheetml/2006/main" count="231" uniqueCount="133">
  <si>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</si>
  <si>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</si>
  <si>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</si>
  <si>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</si>
  <si>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</si>
  <si>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</si>
  <si>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</si>
  <si>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</si>
  <si>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</si>
  <si>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</si>
  <si>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</si>
  <si>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</si>
  <si>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</si>
  <si>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</si>
  <si>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</si>
  <si>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</si>
  <si>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</si>
  <si>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</si>
  <si>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</si>
  <si>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</si>
  <si>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</si>
  <si>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</si>
  <si>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</si>
  <si>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</si>
  <si>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</si>
  <si>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</si>
  <si>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</si>
  <si>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</si>
  <si>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</si>
  <si>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</si>
  <si>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</si>
  <si>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</si>
  <si>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</si>
  <si>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</si>
  <si>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</si>
  <si>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</si>
  <si>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</si>
  <si>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</si>
  <si>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</si>
  <si>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</si>
  <si>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</si>
  <si>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D.02.1.07</t>
  </si>
  <si>
    <t>Sněhové zachytávače</t>
  </si>
  <si>
    <t>D.02</t>
  </si>
  <si>
    <t>NOVÁ HALA TAO</t>
  </si>
  <si>
    <t>Objekt:</t>
  </si>
  <si>
    <t>Rozpočet:</t>
  </si>
  <si>
    <t>11542-003-000</t>
  </si>
  <si>
    <t>ALFAGEN ETAPA 1.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</si>
  <si>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</si>
  <si>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</si>
  <si>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</si>
  <si>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</si>
  <si>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</si>
  <si>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</si>
  <si>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Stavba</t>
  </si>
  <si>
    <t>Stavební objekt</t>
  </si>
  <si>
    <t>Celkem za stavbu</t>
  </si>
  <si>
    <t>CZK</t>
  </si>
  <si>
    <t>#POPS</t>
  </si>
  <si>
    <t>Popis stavby: 11542-003-000 - ALFAGEN ETAPA 1.</t>
  </si>
  <si>
    <t>#POPO</t>
  </si>
  <si>
    <t>Popis objektu: D.02 - NOVÁ HALA TAO</t>
  </si>
  <si>
    <t>#POPR</t>
  </si>
  <si>
    <t>Popis rozpočtu: D.02.1.07 - Sněhové zachytávače</t>
  </si>
  <si>
    <t>Rekapitulace dílů</t>
  </si>
  <si>
    <t>Typ dílu</t>
  </si>
  <si>
    <t>764</t>
  </si>
  <si>
    <t>Konstrukce klempířské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</si>
  <si>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</si>
  <si>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</si>
  <si>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</si>
  <si>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</si>
  <si>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</si>
  <si>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</si>
  <si>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</si>
  <si>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</si>
  <si>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</si>
  <si>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</si>
  <si>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</si>
  <si>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</si>
  <si>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</si>
  <si>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</si>
  <si>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</si>
  <si>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</si>
  <si>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</si>
  <si>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</si>
  <si>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</si>
  <si>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</si>
  <si>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</si>
  <si>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</si>
  <si>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</si>
  <si>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</si>
  <si>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</si>
  <si>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</si>
  <si>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</si>
  <si>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</si>
  <si>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</si>
  <si>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</si>
  <si>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</si>
  <si>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764919407R00</t>
  </si>
  <si>
    <t>Ostatní prvky ke střechám sněhový zachytávač připevněný do železa, z lakovaného pozinkovaného plechu,  , montáž</t>
  </si>
  <si>
    <t>kus</t>
  </si>
  <si>
    <t>800-764</t>
  </si>
  <si>
    <t>RTS 25/ II</t>
  </si>
  <si>
    <t>Práce</t>
  </si>
  <si>
    <t>Běžná</t>
  </si>
  <si>
    <t>POL1_</t>
  </si>
  <si>
    <t>Odkaz na mn. položky pořadí 2 : 193,00000</t>
  </si>
  <si>
    <t>VV</t>
  </si>
  <si>
    <t>Odkaz na mn. položky pořadí 3 : 1052,00000</t>
  </si>
  <si>
    <t>Odkaz na mn. položky pořadí 4 : 300,00000</t>
  </si>
  <si>
    <t>Odkaz na mn. položky pořadí 5 : 334,00000</t>
  </si>
  <si>
    <t>Odkaz na mn. položky pořadí 6 : 504,00000</t>
  </si>
  <si>
    <t>SPU</t>
  </si>
  <si>
    <t>553435520R</t>
  </si>
  <si>
    <t>zachytávač sněhu poplastovaný plech; integrovaná manžeta PVC fólie 280x280 mm; zádržná plocha 35 cm2; výpočtová únosnost 1,3 kN</t>
  </si>
  <si>
    <t>SPCM</t>
  </si>
  <si>
    <t>Specifikace</t>
  </si>
  <si>
    <t>POL3_</t>
  </si>
  <si>
    <t>střecha B1/6 : 193</t>
  </si>
  <si>
    <t>střecha B 2/6 : 1052</t>
  </si>
  <si>
    <t>střecha B3/6 : 300</t>
  </si>
  <si>
    <t>střecha B5/6 : 334</t>
  </si>
  <si>
    <t>střecha B6/6 : 504</t>
  </si>
  <si>
    <t>998764203R00</t>
  </si>
  <si>
    <t>Přesun hmot pro konstrukce klempířské v objektech výšky do 24 m</t>
  </si>
  <si>
    <t>Přesun hmot</t>
  </si>
  <si>
    <t>POL7_</t>
  </si>
  <si>
    <t>50 m vodorovně</t>
  </si>
  <si>
    <t>SPI</t>
  </si>
  <si>
    <t>SUM</t>
  </si>
  <si>
    <t>END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</si>
</sst>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5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>
      <c r="A2" s="2"/>
      <c r="B2" s="111" t="s">
        <v>22</v>
      </c>
      <c r="C2" s="112"/>
      <c r="D2" s="113" t="s">
        <v>47</v>
      </c>
      <c r="E2" s="114" t="s">
        <v>48</v>
      </c>
      <c r="F2" s="115"/>
      <c r="G2" s="115"/>
      <c r="H2" s="115"/>
      <c r="I2" s="115"/>
      <c r="J2" s="116"/>
      <c r="O2" s="1"/>
    </row>
    <row r="3" spans="1:15" ht="27" customHeight="1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>
      <c r="A4" s="110">
        <v>3468791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28" t="s">
        <v>49</v>
      </c>
      <c r="E11" s="128"/>
      <c r="F11" s="128"/>
      <c r="G11" s="128"/>
      <c r="H11" s="18" t="s">
        <v>38</v>
      </c>
      <c r="I11" s="133" t="s">
        <v>53</v>
      </c>
      <c r="J11" s="8"/>
    </row>
    <row r="12" spans="1:15" ht="15.75" customHeight="1">
      <c r="A12" s="2"/>
      <c r="B12" s="28"/>
      <c r="C12" s="55"/>
      <c r="D12" s="129" t="s">
        <v>50</v>
      </c>
      <c r="E12" s="129"/>
      <c r="F12" s="129"/>
      <c r="G12" s="129"/>
      <c r="H12" s="18" t="s">
        <v>34</v>
      </c>
      <c r="I12" s="133" t="s">
        <v>54</v>
      </c>
      <c r="J12" s="8"/>
    </row>
    <row r="13" spans="1:15" ht="15.75" customHeight="1">
      <c r="A13" s="2"/>
      <c r="B13" s="29"/>
      <c r="C13" s="56"/>
      <c r="D13" s="132" t="s">
        <v>52</v>
      </c>
      <c r="E13" s="130" t="s">
        <v>51</v>
      </c>
      <c r="F13" s="131"/>
      <c r="G13" s="131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SUMIF(F53:F53,A16,I53:I53)+SUMIF(F53:F53,"PSU",I53:I53)</f>
        <v>0</v>
      </c>
      <c r="J16" s="84"/>
    </row>
    <row r="17" spans="1:10" ht="23.25" customHeight="1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SUMIF(F53:F53,A17,I53:I53)</f>
        <v>0</v>
      </c>
      <c r="J17" s="84"/>
    </row>
    <row r="18" spans="1:10" ht="23.25" customHeight="1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SUMIF(F53:F53,A18,I53:I53)</f>
        <v>0</v>
      </c>
      <c r="J18" s="84"/>
    </row>
    <row r="19" spans="1:10" ht="23.25" customHeight="1">
      <c r="A19" s="195" t="s">
        <v>69</v>
      </c>
      <c r="B19" s="38" t="s">
        <v>27</v>
      </c>
      <c r="C19" s="62"/>
      <c r="D19" s="63"/>
      <c r="E19" s="82"/>
      <c r="F19" s="83"/>
      <c r="G19" s="82"/>
      <c r="H19" s="83"/>
      <c r="I19" s="82">
        <f>SUMIF(F53:F53,A19,I53:I53)</f>
        <v>0</v>
      </c>
      <c r="J19" s="84"/>
    </row>
    <row r="20" spans="1:10" ht="23.25" customHeight="1">
      <c r="A20" s="195" t="s">
        <v>70</v>
      </c>
      <c r="B20" s="38" t="s">
        <v>28</v>
      </c>
      <c r="C20" s="62"/>
      <c r="D20" s="63"/>
      <c r="E20" s="82"/>
      <c r="F20" s="83"/>
      <c r="G20" s="82"/>
      <c r="H20" s="83"/>
      <c r="I20" s="82">
        <f>SUMIF(F53:F53,A20,I53:I53)</f>
        <v>0</v>
      </c>
      <c r="J20" s="84"/>
    </row>
    <row r="21" spans="1:10" ht="23.25" customHeight="1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58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>
      <c r="A39" s="135">
        <v>1</v>
      </c>
      <c r="B39" s="145" t="s">
        <v>55</v>
      </c>
      <c r="C39" s="146"/>
      <c r="D39" s="146"/>
      <c r="E39" s="146"/>
      <c r="F39" s="147">
        <f>'D.02 D.02.1.07 Pol'!AE35</f>
        <v>0</v>
      </c>
      <c r="G39" s="148">
        <f>'D.02 D.02.1.07 Pol'!AF35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>
      <c r="A40" s="135">
        <v>2</v>
      </c>
      <c r="B40" s="151"/>
      <c r="C40" s="152" t="s">
        <v>56</v>
      </c>
      <c r="D40" s="152"/>
      <c r="E40" s="152"/>
      <c r="F40" s="153"/>
      <c r="G40" s="154"/>
      <c r="H40" s="154">
        <f>(F40*SazbaDPH1/100)+(G40*SazbaDPH2/100)</f>
        <v>0</v>
      </c>
      <c r="I40" s="154"/>
      <c r="J40" s="155"/>
    </row>
    <row r="41" spans="1:10" ht="25.5" hidden="1" customHeight="1">
      <c r="A41" s="135">
        <v>2</v>
      </c>
      <c r="B41" s="151" t="s">
        <v>43</v>
      </c>
      <c r="C41" s="152" t="s">
        <v>44</v>
      </c>
      <c r="D41" s="152"/>
      <c r="E41" s="152"/>
      <c r="F41" s="153">
        <f>'D.02 D.02.1.07 Pol'!AE35</f>
        <v>0</v>
      </c>
      <c r="G41" s="154">
        <f>'D.02 D.02.1.07 Pol'!AF35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hidden="1" customHeight="1">
      <c r="A42" s="135">
        <v>3</v>
      </c>
      <c r="B42" s="156" t="s">
        <v>41</v>
      </c>
      <c r="C42" s="146" t="s">
        <v>42</v>
      </c>
      <c r="D42" s="146"/>
      <c r="E42" s="146"/>
      <c r="F42" s="157">
        <f>'D.02 D.02.1.07 Pol'!AE35</f>
        <v>0</v>
      </c>
      <c r="G42" s="149">
        <f>'D.02 D.02.1.07 Pol'!AF35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hidden="1" customHeight="1">
      <c r="A43" s="135"/>
      <c r="B43" s="158" t="s">
        <v>57</v>
      </c>
      <c r="C43" s="159"/>
      <c r="D43" s="159"/>
      <c r="E43" s="160"/>
      <c r="F43" s="161">
        <f>SUMIF(A39:A42,"=1",F39:F42)</f>
        <v>0</v>
      </c>
      <c r="G43" s="162">
        <f>SUMIF(A39:A42,"=1",G39:G42)</f>
        <v>0</v>
      </c>
      <c r="H43" s="162">
        <f>SUMIF(A39:A42,"=1",H39:H42)</f>
        <v>0</v>
      </c>
      <c r="I43" s="162">
        <f>SUMIF(A39:A42,"=1",I39:I42)</f>
        <v>0</v>
      </c>
      <c r="J43" s="163">
        <f>SUMIF(A39:A42,"=1",J39:J42)</f>
        <v>0</v>
      </c>
    </row>
    <row r="45" spans="1:10">
      <c r="A45" t="s">
        <v>59</v>
      </c>
      <c r="B45" t="s">
        <v>60</v>
      </c>
    </row>
    <row r="46" spans="1:10">
      <c r="A46" t="s">
        <v>61</v>
      </c>
      <c r="B46" t="s">
        <v>62</v>
      </c>
    </row>
    <row r="47" spans="1:10">
      <c r="A47" t="s">
        <v>63</v>
      </c>
      <c r="B47" t="s">
        <v>64</v>
      </c>
    </row>
    <row r="50" spans="1:10" ht="15.6">
      <c r="B50" s="174" t="s">
        <v>65</v>
      </c>
    </row>
    <row r="52" spans="1:10" ht="25.5" customHeight="1">
      <c r="A52" s="176"/>
      <c r="B52" s="179" t="s">
        <v>17</v>
      </c>
      <c r="C52" s="179" t="s">
        <v>5</v>
      </c>
      <c r="D52" s="180"/>
      <c r="E52" s="180"/>
      <c r="F52" s="181" t="s">
        <v>66</v>
      </c>
      <c r="G52" s="181"/>
      <c r="H52" s="181"/>
      <c r="I52" s="181" t="s">
        <v>29</v>
      </c>
      <c r="J52" s="181" t="s">
        <v>0</v>
      </c>
    </row>
    <row r="53" spans="1:10" ht="36.75" customHeight="1">
      <c r="A53" s="177"/>
      <c r="B53" s="182" t="s">
        <v>67</v>
      </c>
      <c r="C53" s="183" t="s">
        <v>68</v>
      </c>
      <c r="D53" s="184"/>
      <c r="E53" s="184"/>
      <c r="F53" s="191" t="s">
        <v>25</v>
      </c>
      <c r="G53" s="192"/>
      <c r="H53" s="192"/>
      <c r="I53" s="192">
        <f>'D.02 D.02.1.07 Pol'!G8</f>
        <v>0</v>
      </c>
      <c r="J53" s="188" t="str">
        <f>IF(I54=0,"",I53/I54*100)</f>
        <v/>
      </c>
    </row>
    <row r="54" spans="1:10" ht="25.5" customHeight="1">
      <c r="A54" s="178"/>
      <c r="B54" s="185" t="s">
        <v>1</v>
      </c>
      <c r="C54" s="186"/>
      <c r="D54" s="187"/>
      <c r="E54" s="187"/>
      <c r="F54" s="193"/>
      <c r="G54" s="194"/>
      <c r="H54" s="194"/>
      <c r="I54" s="194">
        <f>I53</f>
        <v>0</v>
      </c>
      <c r="J54" s="189" t="str">
        <f>J53</f>
        <v/>
      </c>
    </row>
    <row r="55" spans="1:10">
      <c r="F55" s="134"/>
      <c r="G55" s="134"/>
      <c r="H55" s="134"/>
      <c r="I55" s="134"/>
      <c r="J55" s="190"/>
    </row>
    <row r="56" spans="1:10">
      <c r="F56" s="134"/>
      <c r="G56" s="134"/>
      <c r="H56" s="134"/>
      <c r="I56" s="134"/>
      <c r="J56" s="190"/>
    </row>
    <row r="57" spans="1:10">
      <c r="F57" s="134"/>
      <c r="G57" s="134"/>
      <c r="H57" s="134"/>
      <c r="I57" s="134"/>
      <c r="J57" s="190"/>
    </row>
  </sheetData>
  <sheetProtection password="C61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>
      <c r="A4" s="50" t="s">
        <v>9</v>
      </c>
      <c r="B4" s="49"/>
      <c r="C4" s="108"/>
      <c r="D4" s="108"/>
      <c r="E4" s="108"/>
      <c r="F4" s="108"/>
      <c r="G4" s="109"/>
    </row>
    <row r="5" spans="1:7">
      <c r="B5" s="4"/>
      <c r="C5" s="5"/>
      <c r="D5" s="6"/>
    </row>
  </sheetData>
  <sheetProtection password="C6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/>
  <cols>
    <col min="1" max="1" width="3.44140625" customWidth="1"/>
    <col min="2" max="2" width="12.6640625" style="175" customWidth="1"/>
    <col min="3" max="3" width="63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6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196" t="s">
        <v>71</v>
      </c>
      <c r="B1" s="196"/>
      <c r="C1" s="196"/>
      <c r="D1" s="196"/>
      <c r="E1" s="196"/>
      <c r="F1" s="196"/>
      <c r="G1" s="196"/>
      <c r="AG1" t="s">
        <v>72</v>
      </c>
    </row>
    <row r="2" spans="1:60" ht="25.05" customHeight="1">
      <c r="A2" s="197" t="s">
        <v>7</v>
      </c>
      <c r="B2" s="49" t="s">
        <v>47</v>
      </c>
      <c r="C2" s="200" t="s">
        <v>48</v>
      </c>
      <c r="D2" s="198"/>
      <c r="E2" s="198"/>
      <c r="F2" s="198"/>
      <c r="G2" s="199"/>
      <c r="AG2" t="s">
        <v>73</v>
      </c>
    </row>
    <row r="3" spans="1:60" ht="25.05" customHeight="1">
      <c r="A3" s="197" t="s">
        <v>8</v>
      </c>
      <c r="B3" s="49" t="s">
        <v>43</v>
      </c>
      <c r="C3" s="200" t="s">
        <v>44</v>
      </c>
      <c r="D3" s="198"/>
      <c r="E3" s="198"/>
      <c r="F3" s="198"/>
      <c r="G3" s="199"/>
      <c r="AC3" s="175" t="s">
        <v>73</v>
      </c>
      <c r="AG3" t="s">
        <v>74</v>
      </c>
    </row>
    <row r="4" spans="1:60" ht="25.05" customHeight="1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75</v>
      </c>
    </row>
    <row r="5" spans="1:60">
      <c r="D5" s="10"/>
    </row>
    <row r="6" spans="1:60" ht="39.6">
      <c r="A6" s="207" t="s">
        <v>76</v>
      </c>
      <c r="B6" s="209" t="s">
        <v>77</v>
      </c>
      <c r="C6" s="209" t="s">
        <v>78</v>
      </c>
      <c r="D6" s="208" t="s">
        <v>79</v>
      </c>
      <c r="E6" s="207" t="s">
        <v>80</v>
      </c>
      <c r="F6" s="206" t="s">
        <v>81</v>
      </c>
      <c r="G6" s="207" t="s">
        <v>29</v>
      </c>
      <c r="H6" s="210" t="s">
        <v>30</v>
      </c>
      <c r="I6" s="210" t="s">
        <v>82</v>
      </c>
      <c r="J6" s="210" t="s">
        <v>31</v>
      </c>
      <c r="K6" s="210" t="s">
        <v>83</v>
      </c>
      <c r="L6" s="210" t="s">
        <v>84</v>
      </c>
      <c r="M6" s="210" t="s">
        <v>85</v>
      </c>
      <c r="N6" s="210" t="s">
        <v>86</v>
      </c>
      <c r="O6" s="210" t="s">
        <v>87</v>
      </c>
      <c r="P6" s="210" t="s">
        <v>88</v>
      </c>
      <c r="Q6" s="210" t="s">
        <v>89</v>
      </c>
      <c r="R6" s="210" t="s">
        <v>90</v>
      </c>
      <c r="S6" s="210" t="s">
        <v>91</v>
      </c>
      <c r="T6" s="210" t="s">
        <v>92</v>
      </c>
      <c r="U6" s="210" t="s">
        <v>93</v>
      </c>
      <c r="V6" s="210" t="s">
        <v>94</v>
      </c>
      <c r="W6" s="210" t="s">
        <v>95</v>
      </c>
      <c r="X6" s="210" t="s">
        <v>96</v>
      </c>
      <c r="Y6" s="210" t="s">
        <v>97</v>
      </c>
    </row>
    <row r="7" spans="1:60" hidden="1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>
      <c r="A8" s="227" t="s">
        <v>98</v>
      </c>
      <c r="B8" s="228" t="s">
        <v>67</v>
      </c>
      <c r="C8" s="244" t="s">
        <v>68</v>
      </c>
      <c r="D8" s="229"/>
      <c r="E8" s="230"/>
      <c r="F8" s="231"/>
      <c r="G8" s="231">
        <f>SUMIF(AG9:AG33,"&lt;&gt;NOR",G9:G33)</f>
        <v>0</v>
      </c>
      <c r="H8" s="231"/>
      <c r="I8" s="231">
        <f>SUM(I9:I33)</f>
        <v>0</v>
      </c>
      <c r="J8" s="231"/>
      <c r="K8" s="231">
        <f>SUM(K9:K33)</f>
        <v>0</v>
      </c>
      <c r="L8" s="231"/>
      <c r="M8" s="231">
        <f>SUM(M9:M33)</f>
        <v>0</v>
      </c>
      <c r="N8" s="230"/>
      <c r="O8" s="230">
        <f>SUM(O9:O33)</f>
        <v>0.98</v>
      </c>
      <c r="P8" s="230"/>
      <c r="Q8" s="230">
        <f>SUM(Q9:Q33)</f>
        <v>0</v>
      </c>
      <c r="R8" s="231"/>
      <c r="S8" s="231"/>
      <c r="T8" s="232"/>
      <c r="U8" s="226"/>
      <c r="V8" s="226">
        <f>SUM(V9:V33)</f>
        <v>630.29999999999995</v>
      </c>
      <c r="W8" s="226"/>
      <c r="X8" s="226"/>
      <c r="Y8" s="226"/>
      <c r="AG8" t="s">
        <v>99</v>
      </c>
    </row>
    <row r="9" spans="1:60" ht="20.399999999999999" outlineLevel="1">
      <c r="A9" s="234">
        <v>1</v>
      </c>
      <c r="B9" s="235" t="s">
        <v>100</v>
      </c>
      <c r="C9" s="245" t="s">
        <v>101</v>
      </c>
      <c r="D9" s="236" t="s">
        <v>102</v>
      </c>
      <c r="E9" s="237">
        <v>2383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 t="s">
        <v>103</v>
      </c>
      <c r="S9" s="239" t="s">
        <v>104</v>
      </c>
      <c r="T9" s="240" t="s">
        <v>104</v>
      </c>
      <c r="U9" s="222">
        <v>0.26450000000000001</v>
      </c>
      <c r="V9" s="222">
        <f>ROUND(E9*U9,2)</f>
        <v>630.29999999999995</v>
      </c>
      <c r="W9" s="222"/>
      <c r="X9" s="222" t="s">
        <v>105</v>
      </c>
      <c r="Y9" s="222" t="s">
        <v>106</v>
      </c>
      <c r="Z9" s="211"/>
      <c r="AA9" s="211"/>
      <c r="AB9" s="211"/>
      <c r="AC9" s="211"/>
      <c r="AD9" s="211"/>
      <c r="AE9" s="211"/>
      <c r="AF9" s="211"/>
      <c r="AG9" s="211" t="s">
        <v>107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>
      <c r="A10" s="218"/>
      <c r="B10" s="219"/>
      <c r="C10" s="246" t="s">
        <v>108</v>
      </c>
      <c r="D10" s="224"/>
      <c r="E10" s="225">
        <v>193</v>
      </c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1"/>
      <c r="AA10" s="211"/>
      <c r="AB10" s="211"/>
      <c r="AC10" s="211"/>
      <c r="AD10" s="211"/>
      <c r="AE10" s="211"/>
      <c r="AF10" s="211"/>
      <c r="AG10" s="211" t="s">
        <v>109</v>
      </c>
      <c r="AH10" s="211">
        <v>5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3">
      <c r="A11" s="218"/>
      <c r="B11" s="219"/>
      <c r="C11" s="246" t="s">
        <v>110</v>
      </c>
      <c r="D11" s="224"/>
      <c r="E11" s="225">
        <v>1052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1"/>
      <c r="AA11" s="211"/>
      <c r="AB11" s="211"/>
      <c r="AC11" s="211"/>
      <c r="AD11" s="211"/>
      <c r="AE11" s="211"/>
      <c r="AF11" s="211"/>
      <c r="AG11" s="211" t="s">
        <v>109</v>
      </c>
      <c r="AH11" s="211">
        <v>5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3">
      <c r="A12" s="218"/>
      <c r="B12" s="219"/>
      <c r="C12" s="246" t="s">
        <v>111</v>
      </c>
      <c r="D12" s="224"/>
      <c r="E12" s="225">
        <v>300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1"/>
      <c r="AA12" s="211"/>
      <c r="AB12" s="211"/>
      <c r="AC12" s="211"/>
      <c r="AD12" s="211"/>
      <c r="AE12" s="211"/>
      <c r="AF12" s="211"/>
      <c r="AG12" s="211" t="s">
        <v>109</v>
      </c>
      <c r="AH12" s="211">
        <v>5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3">
      <c r="A13" s="218"/>
      <c r="B13" s="219"/>
      <c r="C13" s="246" t="s">
        <v>112</v>
      </c>
      <c r="D13" s="224"/>
      <c r="E13" s="225">
        <v>334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1"/>
      <c r="AA13" s="211"/>
      <c r="AB13" s="211"/>
      <c r="AC13" s="211"/>
      <c r="AD13" s="211"/>
      <c r="AE13" s="211"/>
      <c r="AF13" s="211"/>
      <c r="AG13" s="211" t="s">
        <v>109</v>
      </c>
      <c r="AH13" s="211">
        <v>5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3">
      <c r="A14" s="218"/>
      <c r="B14" s="219"/>
      <c r="C14" s="246" t="s">
        <v>113</v>
      </c>
      <c r="D14" s="224"/>
      <c r="E14" s="225">
        <v>504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1"/>
      <c r="AA14" s="211"/>
      <c r="AB14" s="211"/>
      <c r="AC14" s="211"/>
      <c r="AD14" s="211"/>
      <c r="AE14" s="211"/>
      <c r="AF14" s="211"/>
      <c r="AG14" s="211" t="s">
        <v>109</v>
      </c>
      <c r="AH14" s="211">
        <v>5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2">
      <c r="A15" s="218"/>
      <c r="B15" s="219"/>
      <c r="C15" s="247"/>
      <c r="D15" s="242"/>
      <c r="E15" s="242"/>
      <c r="F15" s="242"/>
      <c r="G15" s="24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1"/>
      <c r="AA15" s="211"/>
      <c r="AB15" s="211"/>
      <c r="AC15" s="211"/>
      <c r="AD15" s="211"/>
      <c r="AE15" s="211"/>
      <c r="AF15" s="211"/>
      <c r="AG15" s="211" t="s">
        <v>114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0.399999999999999" outlineLevel="1">
      <c r="A16" s="234">
        <v>2</v>
      </c>
      <c r="B16" s="235" t="s">
        <v>115</v>
      </c>
      <c r="C16" s="245" t="s">
        <v>116</v>
      </c>
      <c r="D16" s="236" t="s">
        <v>102</v>
      </c>
      <c r="E16" s="237">
        <v>193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7">
        <v>4.0999999999999999E-4</v>
      </c>
      <c r="O16" s="237">
        <f>ROUND(E16*N16,2)</f>
        <v>0.08</v>
      </c>
      <c r="P16" s="237">
        <v>0</v>
      </c>
      <c r="Q16" s="237">
        <f>ROUND(E16*P16,2)</f>
        <v>0</v>
      </c>
      <c r="R16" s="239" t="s">
        <v>117</v>
      </c>
      <c r="S16" s="239" t="s">
        <v>104</v>
      </c>
      <c r="T16" s="240" t="s">
        <v>104</v>
      </c>
      <c r="U16" s="222">
        <v>0</v>
      </c>
      <c r="V16" s="222">
        <f>ROUND(E16*U16,2)</f>
        <v>0</v>
      </c>
      <c r="W16" s="222"/>
      <c r="X16" s="222" t="s">
        <v>118</v>
      </c>
      <c r="Y16" s="222" t="s">
        <v>106</v>
      </c>
      <c r="Z16" s="211"/>
      <c r="AA16" s="211"/>
      <c r="AB16" s="211"/>
      <c r="AC16" s="211"/>
      <c r="AD16" s="211"/>
      <c r="AE16" s="211"/>
      <c r="AF16" s="211"/>
      <c r="AG16" s="211" t="s">
        <v>119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2">
      <c r="A17" s="218"/>
      <c r="B17" s="219"/>
      <c r="C17" s="246" t="s">
        <v>120</v>
      </c>
      <c r="D17" s="224"/>
      <c r="E17" s="225">
        <v>193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1"/>
      <c r="AA17" s="211"/>
      <c r="AB17" s="211"/>
      <c r="AC17" s="211"/>
      <c r="AD17" s="211"/>
      <c r="AE17" s="211"/>
      <c r="AF17" s="211"/>
      <c r="AG17" s="211" t="s">
        <v>109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2">
      <c r="A18" s="218"/>
      <c r="B18" s="219"/>
      <c r="C18" s="247"/>
      <c r="D18" s="242"/>
      <c r="E18" s="242"/>
      <c r="F18" s="242"/>
      <c r="G18" s="24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1"/>
      <c r="AA18" s="211"/>
      <c r="AB18" s="211"/>
      <c r="AC18" s="211"/>
      <c r="AD18" s="211"/>
      <c r="AE18" s="211"/>
      <c r="AF18" s="211"/>
      <c r="AG18" s="211" t="s">
        <v>114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0.399999999999999" outlineLevel="1">
      <c r="A19" s="234">
        <v>3</v>
      </c>
      <c r="B19" s="235" t="s">
        <v>115</v>
      </c>
      <c r="C19" s="245" t="s">
        <v>116</v>
      </c>
      <c r="D19" s="236" t="s">
        <v>102</v>
      </c>
      <c r="E19" s="237">
        <v>1052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7">
        <v>4.0999999999999999E-4</v>
      </c>
      <c r="O19" s="237">
        <f>ROUND(E19*N19,2)</f>
        <v>0.43</v>
      </c>
      <c r="P19" s="237">
        <v>0</v>
      </c>
      <c r="Q19" s="237">
        <f>ROUND(E19*P19,2)</f>
        <v>0</v>
      </c>
      <c r="R19" s="239" t="s">
        <v>117</v>
      </c>
      <c r="S19" s="239" t="s">
        <v>104</v>
      </c>
      <c r="T19" s="240" t="s">
        <v>104</v>
      </c>
      <c r="U19" s="222">
        <v>0</v>
      </c>
      <c r="V19" s="222">
        <f>ROUND(E19*U19,2)</f>
        <v>0</v>
      </c>
      <c r="W19" s="222"/>
      <c r="X19" s="222" t="s">
        <v>118</v>
      </c>
      <c r="Y19" s="222" t="s">
        <v>106</v>
      </c>
      <c r="Z19" s="211"/>
      <c r="AA19" s="211"/>
      <c r="AB19" s="211"/>
      <c r="AC19" s="211"/>
      <c r="AD19" s="211"/>
      <c r="AE19" s="211"/>
      <c r="AF19" s="211"/>
      <c r="AG19" s="211" t="s">
        <v>119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2">
      <c r="A20" s="218"/>
      <c r="B20" s="219"/>
      <c r="C20" s="246" t="s">
        <v>121</v>
      </c>
      <c r="D20" s="224"/>
      <c r="E20" s="225">
        <v>1052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1"/>
      <c r="AA20" s="211"/>
      <c r="AB20" s="211"/>
      <c r="AC20" s="211"/>
      <c r="AD20" s="211"/>
      <c r="AE20" s="211"/>
      <c r="AF20" s="211"/>
      <c r="AG20" s="211" t="s">
        <v>109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2">
      <c r="A21" s="218"/>
      <c r="B21" s="219"/>
      <c r="C21" s="247"/>
      <c r="D21" s="242"/>
      <c r="E21" s="242"/>
      <c r="F21" s="242"/>
      <c r="G21" s="24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1"/>
      <c r="AA21" s="211"/>
      <c r="AB21" s="211"/>
      <c r="AC21" s="211"/>
      <c r="AD21" s="211"/>
      <c r="AE21" s="211"/>
      <c r="AF21" s="211"/>
      <c r="AG21" s="211" t="s">
        <v>114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0.399999999999999" outlineLevel="1">
      <c r="A22" s="234">
        <v>4</v>
      </c>
      <c r="B22" s="235" t="s">
        <v>115</v>
      </c>
      <c r="C22" s="245" t="s">
        <v>116</v>
      </c>
      <c r="D22" s="236" t="s">
        <v>102</v>
      </c>
      <c r="E22" s="237">
        <v>300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4.0999999999999999E-4</v>
      </c>
      <c r="O22" s="237">
        <f>ROUND(E22*N22,2)</f>
        <v>0.12</v>
      </c>
      <c r="P22" s="237">
        <v>0</v>
      </c>
      <c r="Q22" s="237">
        <f>ROUND(E22*P22,2)</f>
        <v>0</v>
      </c>
      <c r="R22" s="239" t="s">
        <v>117</v>
      </c>
      <c r="S22" s="239" t="s">
        <v>104</v>
      </c>
      <c r="T22" s="240" t="s">
        <v>104</v>
      </c>
      <c r="U22" s="222">
        <v>0</v>
      </c>
      <c r="V22" s="222">
        <f>ROUND(E22*U22,2)</f>
        <v>0</v>
      </c>
      <c r="W22" s="222"/>
      <c r="X22" s="222" t="s">
        <v>118</v>
      </c>
      <c r="Y22" s="222" t="s">
        <v>106</v>
      </c>
      <c r="Z22" s="211"/>
      <c r="AA22" s="211"/>
      <c r="AB22" s="211"/>
      <c r="AC22" s="211"/>
      <c r="AD22" s="211"/>
      <c r="AE22" s="211"/>
      <c r="AF22" s="211"/>
      <c r="AG22" s="211" t="s">
        <v>119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2">
      <c r="A23" s="218"/>
      <c r="B23" s="219"/>
      <c r="C23" s="246" t="s">
        <v>122</v>
      </c>
      <c r="D23" s="224"/>
      <c r="E23" s="225">
        <v>300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1"/>
      <c r="AA23" s="211"/>
      <c r="AB23" s="211"/>
      <c r="AC23" s="211"/>
      <c r="AD23" s="211"/>
      <c r="AE23" s="211"/>
      <c r="AF23" s="211"/>
      <c r="AG23" s="211" t="s">
        <v>109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2">
      <c r="A24" s="218"/>
      <c r="B24" s="219"/>
      <c r="C24" s="247"/>
      <c r="D24" s="242"/>
      <c r="E24" s="242"/>
      <c r="F24" s="242"/>
      <c r="G24" s="24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1"/>
      <c r="AA24" s="211"/>
      <c r="AB24" s="211"/>
      <c r="AC24" s="211"/>
      <c r="AD24" s="211"/>
      <c r="AE24" s="211"/>
      <c r="AF24" s="211"/>
      <c r="AG24" s="211" t="s">
        <v>114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0.399999999999999" outlineLevel="1">
      <c r="A25" s="234">
        <v>5</v>
      </c>
      <c r="B25" s="235" t="s">
        <v>115</v>
      </c>
      <c r="C25" s="245" t="s">
        <v>116</v>
      </c>
      <c r="D25" s="236" t="s">
        <v>102</v>
      </c>
      <c r="E25" s="237">
        <v>334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7">
        <v>4.0999999999999999E-4</v>
      </c>
      <c r="O25" s="237">
        <f>ROUND(E25*N25,2)</f>
        <v>0.14000000000000001</v>
      </c>
      <c r="P25" s="237">
        <v>0</v>
      </c>
      <c r="Q25" s="237">
        <f>ROUND(E25*P25,2)</f>
        <v>0</v>
      </c>
      <c r="R25" s="239" t="s">
        <v>117</v>
      </c>
      <c r="S25" s="239" t="s">
        <v>104</v>
      </c>
      <c r="T25" s="240" t="s">
        <v>104</v>
      </c>
      <c r="U25" s="222">
        <v>0</v>
      </c>
      <c r="V25" s="222">
        <f>ROUND(E25*U25,2)</f>
        <v>0</v>
      </c>
      <c r="W25" s="222"/>
      <c r="X25" s="222" t="s">
        <v>118</v>
      </c>
      <c r="Y25" s="222" t="s">
        <v>106</v>
      </c>
      <c r="Z25" s="211"/>
      <c r="AA25" s="211"/>
      <c r="AB25" s="211"/>
      <c r="AC25" s="211"/>
      <c r="AD25" s="211"/>
      <c r="AE25" s="211"/>
      <c r="AF25" s="211"/>
      <c r="AG25" s="211" t="s">
        <v>119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2">
      <c r="A26" s="218"/>
      <c r="B26" s="219"/>
      <c r="C26" s="246" t="s">
        <v>123</v>
      </c>
      <c r="D26" s="224"/>
      <c r="E26" s="225">
        <v>334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1"/>
      <c r="AA26" s="211"/>
      <c r="AB26" s="211"/>
      <c r="AC26" s="211"/>
      <c r="AD26" s="211"/>
      <c r="AE26" s="211"/>
      <c r="AF26" s="211"/>
      <c r="AG26" s="211" t="s">
        <v>109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2">
      <c r="A27" s="218"/>
      <c r="B27" s="219"/>
      <c r="C27" s="247"/>
      <c r="D27" s="242"/>
      <c r="E27" s="242"/>
      <c r="F27" s="242"/>
      <c r="G27" s="24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1"/>
      <c r="AA27" s="211"/>
      <c r="AB27" s="211"/>
      <c r="AC27" s="211"/>
      <c r="AD27" s="211"/>
      <c r="AE27" s="211"/>
      <c r="AF27" s="211"/>
      <c r="AG27" s="211" t="s">
        <v>114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0.399999999999999" outlineLevel="1">
      <c r="A28" s="234">
        <v>6</v>
      </c>
      <c r="B28" s="235" t="s">
        <v>115</v>
      </c>
      <c r="C28" s="245" t="s">
        <v>116</v>
      </c>
      <c r="D28" s="236" t="s">
        <v>102</v>
      </c>
      <c r="E28" s="237">
        <v>504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21</v>
      </c>
      <c r="M28" s="239">
        <f>G28*(1+L28/100)</f>
        <v>0</v>
      </c>
      <c r="N28" s="237">
        <v>4.0999999999999999E-4</v>
      </c>
      <c r="O28" s="237">
        <f>ROUND(E28*N28,2)</f>
        <v>0.21</v>
      </c>
      <c r="P28" s="237">
        <v>0</v>
      </c>
      <c r="Q28" s="237">
        <f>ROUND(E28*P28,2)</f>
        <v>0</v>
      </c>
      <c r="R28" s="239" t="s">
        <v>117</v>
      </c>
      <c r="S28" s="239" t="s">
        <v>104</v>
      </c>
      <c r="T28" s="240" t="s">
        <v>104</v>
      </c>
      <c r="U28" s="222">
        <v>0</v>
      </c>
      <c r="V28" s="222">
        <f>ROUND(E28*U28,2)</f>
        <v>0</v>
      </c>
      <c r="W28" s="222"/>
      <c r="X28" s="222" t="s">
        <v>118</v>
      </c>
      <c r="Y28" s="222" t="s">
        <v>106</v>
      </c>
      <c r="Z28" s="211"/>
      <c r="AA28" s="211"/>
      <c r="AB28" s="211"/>
      <c r="AC28" s="211"/>
      <c r="AD28" s="211"/>
      <c r="AE28" s="211"/>
      <c r="AF28" s="211"/>
      <c r="AG28" s="211" t="s">
        <v>119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2">
      <c r="A29" s="218"/>
      <c r="B29" s="219"/>
      <c r="C29" s="246" t="s">
        <v>124</v>
      </c>
      <c r="D29" s="224"/>
      <c r="E29" s="225">
        <v>504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1"/>
      <c r="AA29" s="211"/>
      <c r="AB29" s="211"/>
      <c r="AC29" s="211"/>
      <c r="AD29" s="211"/>
      <c r="AE29" s="211"/>
      <c r="AF29" s="211"/>
      <c r="AG29" s="211" t="s">
        <v>109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2">
      <c r="A30" s="218"/>
      <c r="B30" s="219"/>
      <c r="C30" s="247"/>
      <c r="D30" s="242"/>
      <c r="E30" s="242"/>
      <c r="F30" s="242"/>
      <c r="G30" s="24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1"/>
      <c r="AA30" s="211"/>
      <c r="AB30" s="211"/>
      <c r="AC30" s="211"/>
      <c r="AD30" s="211"/>
      <c r="AE30" s="211"/>
      <c r="AF30" s="211"/>
      <c r="AG30" s="211" t="s">
        <v>114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>
      <c r="A31" s="218">
        <v>7</v>
      </c>
      <c r="B31" s="219" t="s">
        <v>125</v>
      </c>
      <c r="C31" s="248" t="s">
        <v>126</v>
      </c>
      <c r="D31" s="220" t="s">
        <v>0</v>
      </c>
      <c r="E31" s="241"/>
      <c r="F31" s="223"/>
      <c r="G31" s="222">
        <f>ROUND(E31*F31,2)</f>
        <v>0</v>
      </c>
      <c r="H31" s="223"/>
      <c r="I31" s="222">
        <f>ROUND(E31*H31,2)</f>
        <v>0</v>
      </c>
      <c r="J31" s="223"/>
      <c r="K31" s="222">
        <f>ROUND(E31*J31,2)</f>
        <v>0</v>
      </c>
      <c r="L31" s="222">
        <v>21</v>
      </c>
      <c r="M31" s="222">
        <f>G31*(1+L31/100)</f>
        <v>0</v>
      </c>
      <c r="N31" s="221">
        <v>0</v>
      </c>
      <c r="O31" s="221">
        <f>ROUND(E31*N31,2)</f>
        <v>0</v>
      </c>
      <c r="P31" s="221">
        <v>0</v>
      </c>
      <c r="Q31" s="221">
        <f>ROUND(E31*P31,2)</f>
        <v>0</v>
      </c>
      <c r="R31" s="222" t="s">
        <v>103</v>
      </c>
      <c r="S31" s="222" t="s">
        <v>104</v>
      </c>
      <c r="T31" s="222" t="s">
        <v>104</v>
      </c>
      <c r="U31" s="222">
        <v>0</v>
      </c>
      <c r="V31" s="222">
        <f>ROUND(E31*U31,2)</f>
        <v>0</v>
      </c>
      <c r="W31" s="222"/>
      <c r="X31" s="222" t="s">
        <v>127</v>
      </c>
      <c r="Y31" s="222" t="s">
        <v>106</v>
      </c>
      <c r="Z31" s="211"/>
      <c r="AA31" s="211"/>
      <c r="AB31" s="211"/>
      <c r="AC31" s="211"/>
      <c r="AD31" s="211"/>
      <c r="AE31" s="211"/>
      <c r="AF31" s="211"/>
      <c r="AG31" s="211" t="s">
        <v>128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2">
      <c r="A32" s="218"/>
      <c r="B32" s="219"/>
      <c r="C32" s="249" t="s">
        <v>129</v>
      </c>
      <c r="D32" s="243"/>
      <c r="E32" s="243"/>
      <c r="F32" s="243"/>
      <c r="G32" s="243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1"/>
      <c r="AA32" s="211"/>
      <c r="AB32" s="211"/>
      <c r="AC32" s="211"/>
      <c r="AD32" s="211"/>
      <c r="AE32" s="211"/>
      <c r="AF32" s="211"/>
      <c r="AG32" s="211" t="s">
        <v>130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2">
      <c r="A33" s="218"/>
      <c r="B33" s="219"/>
      <c r="C33" s="247"/>
      <c r="D33" s="242"/>
      <c r="E33" s="242"/>
      <c r="F33" s="242"/>
      <c r="G33" s="24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1"/>
      <c r="AA33" s="211"/>
      <c r="AB33" s="211"/>
      <c r="AC33" s="211"/>
      <c r="AD33" s="211"/>
      <c r="AE33" s="211"/>
      <c r="AF33" s="211"/>
      <c r="AG33" s="211" t="s">
        <v>114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>
      <c r="A34" s="3"/>
      <c r="B34" s="4"/>
      <c r="C34" s="250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v>12</v>
      </c>
      <c r="AF34">
        <v>21</v>
      </c>
      <c r="AG34" t="s">
        <v>84</v>
      </c>
    </row>
    <row r="35" spans="1:60">
      <c r="A35" s="214"/>
      <c r="B35" s="215" t="s">
        <v>29</v>
      </c>
      <c r="C35" s="251"/>
      <c r="D35" s="216"/>
      <c r="E35" s="217"/>
      <c r="F35" s="217"/>
      <c r="G35" s="233">
        <f>G8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E35">
        <f>SUMIF(L7:L33,AE34,G7:G33)</f>
        <v>0</v>
      </c>
      <c r="AF35">
        <f>SUMIF(L7:L33,AF34,G7:G33)</f>
        <v>0</v>
      </c>
      <c r="AG35" t="s">
        <v>131</v>
      </c>
    </row>
    <row r="36" spans="1:60">
      <c r="C36" s="252"/>
      <c r="D36" s="10"/>
      <c r="AG36" t="s">
        <v>132</v>
      </c>
    </row>
    <row r="37" spans="1:60">
      <c r="D37" s="10"/>
    </row>
    <row r="38" spans="1:60">
      <c r="D38" s="10"/>
    </row>
    <row r="39" spans="1:60">
      <c r="D39" s="10"/>
    </row>
    <row r="40" spans="1:60">
      <c r="D40" s="10"/>
    </row>
    <row r="41" spans="1:60">
      <c r="D41" s="10"/>
    </row>
    <row r="42" spans="1:60">
      <c r="D42" s="10"/>
    </row>
    <row r="43" spans="1:60">
      <c r="D43" s="10"/>
    </row>
    <row r="44" spans="1:60">
      <c r="D44" s="10"/>
    </row>
    <row r="45" spans="1:60">
      <c r="D45" s="10"/>
    </row>
    <row r="46" spans="1:60">
      <c r="D46" s="10"/>
    </row>
    <row r="47" spans="1:60">
      <c r="D47" s="10"/>
    </row>
    <row r="48" spans="1:60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613" sheet="1" formatRows="0"/>
  <mergeCells count="12">
    <mergeCell ref="C21:G21"/>
    <mergeCell ref="C24:G24"/>
    <mergeCell ref="C27:G27"/>
    <mergeCell ref="C30:G30"/>
    <mergeCell ref="C32:G32"/>
    <mergeCell ref="C33:G33"/>
    <mergeCell ref="A1:G1"/>
    <mergeCell ref="C2:G2"/>
    <mergeCell ref="C3:G3"/>
    <mergeCell ref="C4:G4"/>
    <mergeCell ref="C15:G15"/>
    <mergeCell ref="C18:G18"/>
  </mergeCells>
  <pageMargins left="0.59055118110236227" right="0.19685039370078741" top="0.78740157480314965" bottom="0.78740157480314965" header="0.31496062992125984" footer="0.31496062992125984"/>
  <pageSetup paperSize="9" scale="80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2" ma:contentTypeDescription="Vytvoří nový dokument" ma:contentTypeScope="" ma:versionID="22f19031bbbaa4471a9b260b927613e9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8d1c243bde0f81ca883466d7d3595972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E1F640-AEA9-4A5F-B8D8-18D4B560496D}"/>
</file>

<file path=customXml/itemProps2.xml><?xml version="1.0" encoding="utf-8"?>
<ds:datastoreItem xmlns:ds="http://schemas.openxmlformats.org/officeDocument/2006/customXml" ds:itemID="{C7FA4B75-E7CC-43CB-8B32-82D487CBB352}"/>
</file>

<file path=customXml/itemProps3.xml><?xml version="1.0" encoding="utf-8"?>
<ds:datastoreItem xmlns:ds="http://schemas.openxmlformats.org/officeDocument/2006/customXml" ds:itemID="{026753E1-9CA4-45B2-8F99-EAE5A53132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D.02 D.02.1.07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'D.02 D.02.1.07 Pol'!Názvy_tisku</vt:lpstr>
      <vt:lpstr>oadresa</vt:lpstr>
      <vt:lpstr>Stavba!Objednatel</vt:lpstr>
      <vt:lpstr>Stavba!Objekt</vt:lpstr>
      <vt:lpstr>'D.02 D.02.1.07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Burda</dc:creator>
  <cp:lastModifiedBy>Zdeněk Burda</cp:lastModifiedBy>
  <cp:lastPrinted>2019-03-19T12:27:02Z</cp:lastPrinted>
  <dcterms:created xsi:type="dcterms:W3CDTF">2009-04-08T07:15:50Z</dcterms:created>
  <dcterms:modified xsi:type="dcterms:W3CDTF">2025-12-15T09:57:57Z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